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  <c r="D24" i="1"/>
  <c r="D23" i="1"/>
  <c r="C25" i="1"/>
  <c r="C24" i="1"/>
  <c r="C23" i="1"/>
  <c r="C19" i="1" l="1"/>
  <c r="C18" i="1"/>
  <c r="C17" i="1"/>
  <c r="C16" i="1"/>
  <c r="C15" i="1"/>
  <c r="C14" i="1"/>
  <c r="C13" i="1"/>
  <c r="C12" i="1"/>
  <c r="C11" i="1"/>
  <c r="C10" i="1"/>
  <c r="C9" i="1"/>
  <c r="D19" i="1"/>
  <c r="D18" i="1"/>
  <c r="D17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D51" i="1"/>
  <c r="D50" i="1"/>
  <c r="D49" i="1"/>
  <c r="D48" i="1"/>
  <c r="D47" i="1"/>
  <c r="C51" i="1"/>
  <c r="C50" i="1"/>
  <c r="C49" i="1"/>
  <c r="C48" i="1"/>
  <c r="C47" i="1"/>
  <c r="D46" i="1"/>
  <c r="C46" i="1"/>
</calcChain>
</file>

<file path=xl/sharedStrings.xml><?xml version="1.0" encoding="utf-8"?>
<sst xmlns="http://schemas.openxmlformats.org/spreadsheetml/2006/main" count="104" uniqueCount="76">
  <si>
    <t>Прайс-лист</t>
  </si>
  <si>
    <t>№ пп</t>
  </si>
  <si>
    <t>конфигурация</t>
  </si>
  <si>
    <t>рамок в ширину улья</t>
  </si>
  <si>
    <t>Дата</t>
  </si>
  <si>
    <t>Ульи корпусные</t>
  </si>
  <si>
    <t>Корпус на рамку 300 мм.</t>
  </si>
  <si>
    <t>Корпус на рамку 230 мм.</t>
  </si>
  <si>
    <t>Корпус на рамку 145 мм.</t>
  </si>
  <si>
    <t>Подкрышник</t>
  </si>
  <si>
    <t>Улей на рамку Дадана на 2 корпуса</t>
  </si>
  <si>
    <t>Улей на рамку Дадана на 3 корпуса</t>
  </si>
  <si>
    <t>Улей на рамку Дадана на 2 корпуса с 1 магазином</t>
  </si>
  <si>
    <t>Улей на рамку Дадана на 1 корпус</t>
  </si>
  <si>
    <t>Улей на рамку Дадана на 1 корпус с 1 магазином</t>
  </si>
  <si>
    <t>Улей на рамку Дадана на 2 корпуса с 2-я магазинами</t>
  </si>
  <si>
    <t>Улей на рамку Дадана на 1 корпус с 2-я магазинами</t>
  </si>
  <si>
    <t>Улей на рамку Рута на 1 корпус</t>
  </si>
  <si>
    <t>Улей на рамку Рута на 2 корпуса</t>
  </si>
  <si>
    <t>Улей на рамку Рута на 3 корпуса</t>
  </si>
  <si>
    <t>Улей на рамку Рута на 4 корпуса</t>
  </si>
  <si>
    <t>Ульи лежаки</t>
  </si>
  <si>
    <t>(грн.)</t>
  </si>
  <si>
    <t xml:space="preserve">Улей Паливоды 2 корпуса на полурамку </t>
  </si>
  <si>
    <t xml:space="preserve">Улей Паливоды 3 корпуса на полурамку </t>
  </si>
  <si>
    <t xml:space="preserve">Улей Паливоды 4 корпуса на полурамку </t>
  </si>
  <si>
    <t xml:space="preserve">Улей Паливоды 5 корпуса на полурамку </t>
  </si>
  <si>
    <t xml:space="preserve">Улей Паливоды 6 корпуса на полурамку </t>
  </si>
  <si>
    <t xml:space="preserve">Улей Паливоды 7 корпуса на полурамку </t>
  </si>
  <si>
    <t>Дно сетчатое для улья Паливоды</t>
  </si>
  <si>
    <t>Крышка для корпусного улья покрытая листовым (типографским) алюминием</t>
  </si>
  <si>
    <t>Крышка для корпусного улья без покрытия</t>
  </si>
  <si>
    <t>* В стандартную комплектацию входит крышка покрытая листовым (типографским) алюминием и сплошное дно.</t>
  </si>
  <si>
    <t>Дно отъёмное сетчатое для корпусного улья</t>
  </si>
  <si>
    <t>Крышка для улья Паливоды покрытая листовым (типографским) алюминием</t>
  </si>
  <si>
    <t>Крышка для улья Паливоды без покрытия</t>
  </si>
  <si>
    <t>Отдельные комплектующие для корпусных ульев</t>
  </si>
  <si>
    <t xml:space="preserve">Улей лежак на рамку Дадана с потолочной доской и покрытой крышкой </t>
  </si>
  <si>
    <t>Улей лежак на рамку Дадана с потолочной доской и крышкой без покрытия</t>
  </si>
  <si>
    <t>Комплект потолочной доски</t>
  </si>
  <si>
    <t>** В стандартную комплектацию не входит заставная доска и прилетные планки.</t>
  </si>
  <si>
    <t>Отдельные комплектующие для ульев Паливоды</t>
  </si>
  <si>
    <t>Ульи Паливоды</t>
  </si>
  <si>
    <t>** В стандартную комплектацию не входит комплект потолочной доски и прилетные планки.</t>
  </si>
  <si>
    <t>Корпус на полурамку для улья Паливоды</t>
  </si>
  <si>
    <t>* В стандартную комплектацию входит крышка покрытая листовым (типографским) алюминием, подкрышник и сплошное дно.</t>
  </si>
  <si>
    <t>Дно отъёмное глухое для корпусного улья</t>
  </si>
  <si>
    <t>Дно глухое для улья Паливоды</t>
  </si>
  <si>
    <t>Рамки для ульев</t>
  </si>
  <si>
    <t>размер рамки</t>
  </si>
  <si>
    <t>435х145</t>
  </si>
  <si>
    <t>435х230</t>
  </si>
  <si>
    <t>435х300</t>
  </si>
  <si>
    <t>Рамки с разделителями Гофмана, верхними и нижними еврозамками</t>
  </si>
  <si>
    <t>Рамки с разделителями Гофмана, верхними, нижними еврозамками, отверстиями для проволоки и пазом для вощиы (в верхнем бруске)</t>
  </si>
  <si>
    <t>ширина минирамки</t>
  </si>
  <si>
    <t>68мм.        (по 6 в ряду)</t>
  </si>
  <si>
    <t>82мм.        (по 5 в ряду)</t>
  </si>
  <si>
    <t>103мм.     (по 4 в ряду)</t>
  </si>
  <si>
    <t>Высота минирамки</t>
  </si>
  <si>
    <t>Мини рамки (вставки) для сотового меда</t>
  </si>
  <si>
    <t>57 мм. для магазинной рамки 145мм. с верхним бруском толщиной 20мм. (в 2 ряда)</t>
  </si>
  <si>
    <t>101 мм. для рамки Рута 230мм. с верхним бруском толщиной 16 мм.  (в 2 ряда)</t>
  </si>
  <si>
    <r>
      <t xml:space="preserve">115 мм. для магазинной рамки 145мм. с верхним бруском толщиной </t>
    </r>
    <r>
      <rPr>
        <sz val="10"/>
        <color rgb="FFFF0000"/>
        <rFont val="Arial Cyr"/>
        <charset val="204"/>
      </rPr>
      <t>20</t>
    </r>
    <r>
      <rPr>
        <sz val="10"/>
        <rFont val="Arial Cyr"/>
        <charset val="204"/>
      </rPr>
      <t xml:space="preserve"> мм.</t>
    </r>
  </si>
  <si>
    <r>
      <t xml:space="preserve">125 мм. для магазинной рамки 145мм. с верхним бруском толщиной </t>
    </r>
    <r>
      <rPr>
        <sz val="10"/>
        <color rgb="FFFF0000"/>
        <rFont val="Arial Cyr"/>
        <charset val="204"/>
      </rPr>
      <t>10</t>
    </r>
    <r>
      <rPr>
        <sz val="10"/>
        <rFont val="Arial Cyr"/>
        <charset val="204"/>
      </rPr>
      <t xml:space="preserve"> мм.</t>
    </r>
  </si>
  <si>
    <t>135 мм. для рамки Дадана 300мм. с верхним бруском толщиной 20 мм.  (в 2 ряда)</t>
  </si>
  <si>
    <t>Укр.</t>
  </si>
  <si>
    <t>Корпус на рамку 435 мм.</t>
  </si>
  <si>
    <t>---</t>
  </si>
  <si>
    <t>Ульи корпусные Украинские</t>
  </si>
  <si>
    <t>Улей на 12 Укр. Рамок</t>
  </si>
  <si>
    <t>дно глухое</t>
  </si>
  <si>
    <t>дно сетка</t>
  </si>
  <si>
    <t>Улей на 12 Укр. Рамок с одной магазинной надставкой</t>
  </si>
  <si>
    <t>Улей на 12 Укр. Рамок с двумя магазинными надставками</t>
  </si>
  <si>
    <t>укр.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</si>
</sst>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р.&quot;;[Red]\-#,##0&quot;р.&quot;"/>
    <numFmt numFmtId="165" formatCode="dd/mm/yy\ h:mm;@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u/>
      <sz val="10"/>
      <color indexed="12"/>
      <name val="Arial Cyr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  <font>
      <b/>
      <i/>
      <u/>
      <sz val="18"/>
      <color indexed="12"/>
      <name val="Arial Cyr"/>
      <charset val="204"/>
    </font>
    <font>
      <i/>
      <sz val="16"/>
      <name val="Arial Cyr"/>
      <charset val="204"/>
    </font>
    <font>
      <b/>
      <i/>
      <sz val="11"/>
      <name val="Arial Cyr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0"/>
      <color indexed="8"/>
      <name val="Arial CYR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8" fillId="0" borderId="0" xfId="0" applyFont="1" applyBorder="1" applyAlignment="1">
      <alignment vertic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9" fillId="0" borderId="0" xfId="0" applyFont="1" applyBorder="1" applyAlignment="1">
      <alignment vertical="center"/>
    </xf>
    <xf numFmtId="0" fontId="5" fillId="0" borderId="0" xfId="0" applyFont="1" applyAlignment="1"/>
    <xf numFmtId="0" fontId="9" fillId="0" borderId="0" xfId="0" applyFont="1" applyBorder="1" applyAlignment="1"/>
    <xf numFmtId="0" fontId="6" fillId="0" borderId="0" xfId="1" applyFont="1" applyAlignment="1" applyProtection="1"/>
    <xf numFmtId="0" fontId="0" fillId="0" borderId="0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2" fontId="13" fillId="0" borderId="6" xfId="0" applyNumberFormat="1" applyFont="1" applyBorder="1" applyAlignment="1">
      <alignment horizontal="center" vertical="center" wrapText="1"/>
    </xf>
    <xf numFmtId="2" fontId="13" fillId="0" borderId="7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wrapText="1"/>
    </xf>
    <xf numFmtId="0" fontId="1" fillId="0" borderId="18" xfId="0" applyFont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2" fontId="13" fillId="0" borderId="17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/>
    </xf>
    <xf numFmtId="0" fontId="0" fillId="0" borderId="16" xfId="0" applyFont="1" applyFill="1" applyBorder="1" applyAlignment="1">
      <alignment horizontal="left" wrapText="1"/>
    </xf>
    <xf numFmtId="0" fontId="1" fillId="0" borderId="20" xfId="0" applyFont="1" applyBorder="1" applyAlignment="1">
      <alignment horizontal="center"/>
    </xf>
    <xf numFmtId="2" fontId="13" fillId="0" borderId="21" xfId="0" applyNumberFormat="1" applyFont="1" applyBorder="1" applyAlignment="1">
      <alignment horizontal="center" vertical="center" wrapText="1"/>
    </xf>
    <xf numFmtId="2" fontId="13" fillId="0" borderId="6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wrapText="1"/>
    </xf>
    <xf numFmtId="2" fontId="13" fillId="0" borderId="0" xfId="0" applyNumberFormat="1" applyFont="1" applyBorder="1" applyAlignment="1">
      <alignment horizontal="center" vertical="center"/>
    </xf>
    <xf numFmtId="0" fontId="4" fillId="0" borderId="0" xfId="0" applyFont="1" applyAlignment="1"/>
    <xf numFmtId="2" fontId="13" fillId="0" borderId="22" xfId="0" applyNumberFormat="1" applyFont="1" applyBorder="1" applyAlignment="1">
      <alignment horizontal="center" vertical="center" wrapText="1"/>
    </xf>
    <xf numFmtId="2" fontId="13" fillId="0" borderId="2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2" fontId="13" fillId="0" borderId="24" xfId="0" applyNumberFormat="1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2" fontId="13" fillId="0" borderId="29" xfId="0" applyNumberFormat="1" applyFont="1" applyBorder="1" applyAlignment="1">
      <alignment horizontal="center" vertical="center" wrapText="1"/>
    </xf>
    <xf numFmtId="2" fontId="13" fillId="0" borderId="30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2" fontId="13" fillId="0" borderId="32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2" fontId="13" fillId="0" borderId="17" xfId="0" quotePrefix="1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12" fillId="0" borderId="15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0" fillId="0" borderId="32" xfId="0" quotePrefix="1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0" fontId="9" fillId="0" borderId="3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165" fontId="8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dadan.com.u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2232660</xdr:colOff>
      <xdr:row>0</xdr:row>
      <xdr:rowOff>297179</xdr:rowOff>
    </xdr:from>
    <xdr:to>
      <xdr:col>4</xdr:col>
      <xdr:colOff>22860</xdr:colOff>
      <xdr:row>0</xdr:row>
      <xdr:rowOff>1219199</xdr:rowOff>
    </xdr:to>
    <xdr:sp macro="" textlink="">
      <xdr:nvSpPr>
        <xdr:cNvPr id="1026" name="WordAr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96540" y="297179"/>
          <a:ext cx="3040380" cy="92202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r" rtl="0">
            <a:buNone/>
          </a:pPr>
          <a:r>
            <a:rPr lang="en-US" sz="36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FreeSetExtraCTT"/>
            </a:rPr>
            <a:t>dadan.com.ua</a:t>
          </a:r>
        </a:p>
        <a:p>
          <a:pPr algn="r" rtl="0">
            <a:buNone/>
          </a:pPr>
          <a:r>
            <a:rPr lang="en-US" sz="36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FreeSetExtraCTT"/>
            </a:rPr>
            <a:t>+38(050)444</a:t>
          </a:r>
          <a:r>
            <a:rPr lang="en-US" sz="3600" kern="10" spc="0" baseline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FreeSetExtraCTT"/>
            </a:rPr>
            <a:t> 8539</a:t>
          </a:r>
        </a:p>
        <a:p>
          <a:pPr algn="r" rtl="0">
            <a:buNone/>
          </a:pPr>
          <a:r>
            <a:rPr lang="en-US" sz="3600" kern="10" spc="0" baseline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FreeSetExtraCTT"/>
            </a:rPr>
            <a:t>+38(098)925 1388</a:t>
          </a:r>
          <a:endParaRPr lang="ru-RU" sz="3600" kern="10" spc="0">
            <a:ln w="0">
              <a:solidFill>
                <a:srgbClr val="000000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effectLst/>
            <a:latin typeface="FreeSetExtraCTT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2110740</xdr:colOff>
      <xdr:row>0</xdr:row>
      <xdr:rowOff>1420892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74620" cy="1420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workbookViewId="0">
      <selection activeCell="D19" sqref="D19"/>
    </sheetView>
  </sheetViews>
  <sheetFormatPr defaultColWidth="8.88671875" defaultRowHeight="13.2" x14ac:dyDescent="0.25"/>
  <cols>
    <col min="1" max="1" width="8.33203125" style="3" customWidth="1"/>
    <col min="2" max="2" width="51" style="4" customWidth="1"/>
    <col min="3" max="3" width="12.6640625" style="5" customWidth="1"/>
    <col min="4" max="4" width="12.6640625" style="1" customWidth="1"/>
    <col min="5" max="5" width="12.5546875" style="1" customWidth="1"/>
    <col min="6" max="6" width="9.88671875" style="1" customWidth="1"/>
    <col min="7" max="11" width="8.33203125" style="1" customWidth="1"/>
    <col min="12" max="12" width="3.5546875" style="1" customWidth="1"/>
    <col min="13" max="16384" width="8.88671875" style="1"/>
  </cols>
  <sheetData>
    <row r="1" spans="1:11" ht="113.4" customHeight="1" x14ac:dyDescent="0.25">
      <c r="A1" s="85"/>
      <c r="B1" s="85"/>
      <c r="C1" s="1"/>
    </row>
    <row r="2" spans="1:11" ht="27.6" customHeight="1" x14ac:dyDescent="0.4">
      <c r="A2" s="88" t="s">
        <v>0</v>
      </c>
      <c r="B2" s="88"/>
      <c r="C2" s="88"/>
      <c r="D2" s="88"/>
      <c r="E2" s="48"/>
      <c r="F2" s="48"/>
      <c r="G2" s="48"/>
      <c r="H2" s="19"/>
      <c r="I2" s="19"/>
      <c r="J2" s="19"/>
      <c r="K2" s="19"/>
    </row>
    <row r="3" spans="1:11" s="2" customFormat="1" ht="9" customHeight="1" x14ac:dyDescent="0.3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22.95" customHeight="1" x14ac:dyDescent="0.25">
      <c r="B4" s="15"/>
      <c r="C4" s="15" t="s">
        <v>4</v>
      </c>
      <c r="D4" s="53">
        <v>44269</v>
      </c>
      <c r="E4" s="15"/>
      <c r="F4" s="15"/>
      <c r="G4" s="15"/>
      <c r="H4" s="15"/>
      <c r="I4" s="15"/>
      <c r="J4" s="87"/>
      <c r="K4" s="87"/>
    </row>
    <row r="5" spans="1:11" ht="15.6" x14ac:dyDescent="0.25">
      <c r="A5" s="82" t="s">
        <v>5</v>
      </c>
      <c r="B5" s="82"/>
      <c r="C5" s="82"/>
      <c r="D5" s="82"/>
      <c r="E5" s="18"/>
      <c r="F5" s="18"/>
      <c r="G5" s="18"/>
      <c r="H5" s="18"/>
      <c r="I5" s="18"/>
      <c r="J5" s="18"/>
      <c r="K5" s="18"/>
    </row>
    <row r="6" spans="1:11" ht="17.399999999999999" customHeight="1" thickBot="1" x14ac:dyDescent="0.3">
      <c r="D6" s="32" t="s">
        <v>22</v>
      </c>
    </row>
    <row r="7" spans="1:11" s="6" customFormat="1" ht="13.8" thickBot="1" x14ac:dyDescent="0.3">
      <c r="A7" s="77" t="s">
        <v>1</v>
      </c>
      <c r="B7" s="78" t="s">
        <v>2</v>
      </c>
      <c r="C7" s="79" t="s">
        <v>3</v>
      </c>
      <c r="D7" s="80"/>
      <c r="E7" s="81"/>
    </row>
    <row r="8" spans="1:11" s="6" customFormat="1" ht="13.8" thickBot="1" x14ac:dyDescent="0.3">
      <c r="A8" s="77"/>
      <c r="B8" s="78"/>
      <c r="C8" s="54">
        <v>8</v>
      </c>
      <c r="D8" s="23">
        <v>10</v>
      </c>
      <c r="E8" s="23">
        <v>12</v>
      </c>
    </row>
    <row r="9" spans="1:11" x14ac:dyDescent="0.25">
      <c r="A9" s="7">
        <v>1</v>
      </c>
      <c r="B9" s="24" t="s">
        <v>13</v>
      </c>
      <c r="C9" s="28">
        <f>C59+C66+C65+C62</f>
        <v>600</v>
      </c>
      <c r="D9" s="28">
        <f>D59+D66+D65+D62</f>
        <v>690</v>
      </c>
      <c r="E9" s="29">
        <f>E59+E66+E65+E62</f>
        <v>740</v>
      </c>
    </row>
    <row r="10" spans="1:11" x14ac:dyDescent="0.25">
      <c r="A10" s="9">
        <v>2</v>
      </c>
      <c r="B10" s="25" t="s">
        <v>14</v>
      </c>
      <c r="C10" s="30">
        <f>C59+C66+C65+C62+C64</f>
        <v>730</v>
      </c>
      <c r="D10" s="30">
        <f>D59+D66+D65+D62+D64</f>
        <v>850</v>
      </c>
      <c r="E10" s="31">
        <f>E59+E66+E65+E62+E64</f>
        <v>910</v>
      </c>
    </row>
    <row r="11" spans="1:11" x14ac:dyDescent="0.25">
      <c r="A11" s="9">
        <v>3</v>
      </c>
      <c r="B11" s="25" t="s">
        <v>16</v>
      </c>
      <c r="C11" s="30">
        <f>C59+C66+C65+C62+C64*2</f>
        <v>860</v>
      </c>
      <c r="D11" s="30">
        <f>D59+D66+D65+D62+D64*2</f>
        <v>1010</v>
      </c>
      <c r="E11" s="31">
        <f>E59+E66+E65+E62+E64*2</f>
        <v>1080</v>
      </c>
    </row>
    <row r="12" spans="1:11" x14ac:dyDescent="0.25">
      <c r="A12" s="9">
        <v>4</v>
      </c>
      <c r="B12" s="25" t="s">
        <v>10</v>
      </c>
      <c r="C12" s="30">
        <f>C59+C66+C65+C62*2</f>
        <v>830</v>
      </c>
      <c r="D12" s="30">
        <f>D59+D66+D65+D62*2</f>
        <v>960</v>
      </c>
      <c r="E12" s="31">
        <f>E59+E66+E65+E62*2</f>
        <v>1030</v>
      </c>
    </row>
    <row r="13" spans="1:11" x14ac:dyDescent="0.25">
      <c r="A13" s="9">
        <v>5</v>
      </c>
      <c r="B13" s="25" t="s">
        <v>12</v>
      </c>
      <c r="C13" s="30">
        <f>C59+C66+C65+C62*2+C64</f>
        <v>960</v>
      </c>
      <c r="D13" s="30">
        <f>D59+D66+D65+D62*2+D64</f>
        <v>1120</v>
      </c>
      <c r="E13" s="31">
        <f>E59+E66+E65+E62*2+E64</f>
        <v>1200</v>
      </c>
    </row>
    <row r="14" spans="1:11" x14ac:dyDescent="0.25">
      <c r="A14" s="9">
        <v>6</v>
      </c>
      <c r="B14" s="25" t="s">
        <v>15</v>
      </c>
      <c r="C14" s="30">
        <f>C59+C66+C65+C62*2+C64*2</f>
        <v>1090</v>
      </c>
      <c r="D14" s="30">
        <f>D59+D66+D65+D62*2+D64*2</f>
        <v>1280</v>
      </c>
      <c r="E14" s="31">
        <f>E59+E66+E65+E62*2+E64*2</f>
        <v>1370</v>
      </c>
    </row>
    <row r="15" spans="1:11" x14ac:dyDescent="0.25">
      <c r="A15" s="9">
        <v>7</v>
      </c>
      <c r="B15" s="25" t="s">
        <v>11</v>
      </c>
      <c r="C15" s="30">
        <f>C59+C66+C65+C62*3</f>
        <v>1060</v>
      </c>
      <c r="D15" s="30">
        <f>D59+D66+D65+D62*3</f>
        <v>1230</v>
      </c>
      <c r="E15" s="31">
        <f>E59+E66+E65+E62*3</f>
        <v>1320</v>
      </c>
    </row>
    <row r="16" spans="1:11" x14ac:dyDescent="0.25">
      <c r="A16" s="9">
        <v>8</v>
      </c>
      <c r="B16" s="25" t="s">
        <v>17</v>
      </c>
      <c r="C16" s="30">
        <f>C59+C66+C65+C63</f>
        <v>540</v>
      </c>
      <c r="D16" s="30">
        <f>D59+D66+D65+D63</f>
        <v>630</v>
      </c>
      <c r="E16" s="31"/>
    </row>
    <row r="17" spans="1:5" x14ac:dyDescent="0.25">
      <c r="A17" s="9">
        <v>9</v>
      </c>
      <c r="B17" s="25" t="s">
        <v>18</v>
      </c>
      <c r="C17" s="30">
        <f>C59+C66+C65+C63*2</f>
        <v>710</v>
      </c>
      <c r="D17" s="30">
        <f>D59+D66+D65+D63*2</f>
        <v>840</v>
      </c>
      <c r="E17" s="31"/>
    </row>
    <row r="18" spans="1:5" x14ac:dyDescent="0.25">
      <c r="A18" s="9">
        <v>10</v>
      </c>
      <c r="B18" s="25" t="s">
        <v>19</v>
      </c>
      <c r="C18" s="30">
        <f>C59+C66+C65+C63*3</f>
        <v>880</v>
      </c>
      <c r="D18" s="30">
        <f>D59+D66+D65+D63*3</f>
        <v>1050</v>
      </c>
      <c r="E18" s="31"/>
    </row>
    <row r="19" spans="1:5" ht="13.8" thickBot="1" x14ac:dyDescent="0.3">
      <c r="A19" s="13">
        <v>11</v>
      </c>
      <c r="B19" s="26" t="s">
        <v>20</v>
      </c>
      <c r="C19" s="33">
        <f>C59+C66+C65+C63*4</f>
        <v>1050</v>
      </c>
      <c r="D19" s="33">
        <f>D59+D66+D65+D63*4</f>
        <v>1260</v>
      </c>
      <c r="E19" s="34"/>
    </row>
    <row r="20" spans="1:5" x14ac:dyDescent="0.25">
      <c r="A20" s="10"/>
      <c r="B20" s="22"/>
      <c r="C20" s="65"/>
      <c r="D20" s="65"/>
      <c r="E20" s="65"/>
    </row>
    <row r="21" spans="1:5" ht="16.2" thickBot="1" x14ac:dyDescent="0.3">
      <c r="A21" s="76" t="s">
        <v>69</v>
      </c>
      <c r="B21" s="76"/>
      <c r="C21" s="76"/>
      <c r="D21" s="18"/>
      <c r="E21" s="18"/>
    </row>
    <row r="22" spans="1:5" ht="13.8" thickBot="1" x14ac:dyDescent="0.3">
      <c r="A22" s="63" t="s">
        <v>1</v>
      </c>
      <c r="B22" s="64" t="s">
        <v>2</v>
      </c>
      <c r="C22" s="64" t="s">
        <v>71</v>
      </c>
      <c r="D22" s="64" t="s">
        <v>72</v>
      </c>
      <c r="E22" s="65"/>
    </row>
    <row r="23" spans="1:5" x14ac:dyDescent="0.25">
      <c r="A23" s="7">
        <v>1</v>
      </c>
      <c r="B23" s="68" t="s">
        <v>70</v>
      </c>
      <c r="C23" s="28">
        <f>F59+F61+F65+F66</f>
        <v>780</v>
      </c>
      <c r="D23" s="29">
        <f>F60+F61+F65+F66</f>
        <v>840</v>
      </c>
      <c r="E23" s="65"/>
    </row>
    <row r="24" spans="1:5" x14ac:dyDescent="0.25">
      <c r="A24" s="9">
        <v>2</v>
      </c>
      <c r="B24" s="69" t="s">
        <v>73</v>
      </c>
      <c r="C24" s="30">
        <f>F59+F61+F64+F65+F66</f>
        <v>940</v>
      </c>
      <c r="D24" s="31">
        <f>F60+F61+F64+F65+F66</f>
        <v>1000</v>
      </c>
      <c r="E24" s="65"/>
    </row>
    <row r="25" spans="1:5" ht="13.8" thickBot="1" x14ac:dyDescent="0.3">
      <c r="A25" s="13">
        <v>3</v>
      </c>
      <c r="B25" s="70" t="s">
        <v>74</v>
      </c>
      <c r="C25" s="33">
        <f>F59+F61+F64*2+F65+F66</f>
        <v>1100</v>
      </c>
      <c r="D25" s="34">
        <f>F60+F61+F64*2+F65+F66</f>
        <v>1160</v>
      </c>
      <c r="E25" s="65"/>
    </row>
    <row r="26" spans="1:5" x14ac:dyDescent="0.25">
      <c r="A26" s="10"/>
      <c r="B26" s="10"/>
      <c r="C26" s="65"/>
      <c r="D26" s="65"/>
      <c r="E26" s="65"/>
    </row>
    <row r="27" spans="1:5" x14ac:dyDescent="0.25">
      <c r="A27" s="10"/>
      <c r="B27" s="22"/>
      <c r="C27" s="65"/>
      <c r="D27" s="65"/>
      <c r="E27" s="65"/>
    </row>
    <row r="28" spans="1:5" x14ac:dyDescent="0.25">
      <c r="A28" s="10"/>
      <c r="B28" s="22"/>
      <c r="C28" s="11"/>
      <c r="D28" s="11"/>
    </row>
    <row r="29" spans="1:5" ht="30" customHeight="1" x14ac:dyDescent="0.25">
      <c r="A29" s="10"/>
      <c r="B29" s="89" t="s">
        <v>45</v>
      </c>
      <c r="C29" s="89"/>
      <c r="D29" s="89"/>
    </row>
    <row r="30" spans="1:5" x14ac:dyDescent="0.25">
      <c r="A30" s="10"/>
      <c r="B30" s="22" t="s">
        <v>43</v>
      </c>
      <c r="C30" s="11"/>
      <c r="D30" s="11"/>
    </row>
    <row r="31" spans="1:5" x14ac:dyDescent="0.25">
      <c r="A31" s="10"/>
      <c r="B31" s="22"/>
      <c r="C31" s="11"/>
      <c r="D31" s="11"/>
    </row>
    <row r="32" spans="1:5" ht="15.6" x14ac:dyDescent="0.25">
      <c r="A32" s="82" t="s">
        <v>21</v>
      </c>
      <c r="B32" s="82"/>
      <c r="C32" s="82"/>
      <c r="D32" s="82"/>
    </row>
    <row r="33" spans="1:11" ht="13.8" thickBot="1" x14ac:dyDescent="0.3">
      <c r="D33" s="32" t="s">
        <v>22</v>
      </c>
    </row>
    <row r="34" spans="1:11" ht="13.8" thickBot="1" x14ac:dyDescent="0.3">
      <c r="A34" s="77" t="s">
        <v>1</v>
      </c>
      <c r="B34" s="78" t="s">
        <v>2</v>
      </c>
      <c r="C34" s="83" t="s">
        <v>3</v>
      </c>
      <c r="D34" s="83"/>
    </row>
    <row r="35" spans="1:11" ht="13.8" thickBot="1" x14ac:dyDescent="0.3">
      <c r="A35" s="77"/>
      <c r="B35" s="78"/>
      <c r="C35" s="23">
        <v>20</v>
      </c>
      <c r="D35" s="23">
        <v>24</v>
      </c>
    </row>
    <row r="36" spans="1:11" ht="26.4" x14ac:dyDescent="0.25">
      <c r="A36" s="7">
        <v>1</v>
      </c>
      <c r="B36" s="42" t="s">
        <v>37</v>
      </c>
      <c r="C36" s="28">
        <v>960</v>
      </c>
      <c r="D36" s="29">
        <v>1030</v>
      </c>
    </row>
    <row r="37" spans="1:11" ht="26.4" x14ac:dyDescent="0.25">
      <c r="A37" s="43">
        <v>2</v>
      </c>
      <c r="B37" s="46" t="s">
        <v>38</v>
      </c>
      <c r="C37" s="40">
        <v>850</v>
      </c>
      <c r="D37" s="44">
        <v>920</v>
      </c>
      <c r="E37" s="11"/>
      <c r="F37" s="11"/>
      <c r="G37" s="11"/>
      <c r="H37" s="11"/>
      <c r="I37" s="11"/>
      <c r="J37" s="11"/>
      <c r="K37" s="11"/>
    </row>
    <row r="38" spans="1:11" ht="13.8" thickBot="1" x14ac:dyDescent="0.3">
      <c r="A38" s="38">
        <v>3</v>
      </c>
      <c r="B38" s="26" t="s">
        <v>39</v>
      </c>
      <c r="C38" s="45">
        <v>80</v>
      </c>
      <c r="D38" s="45">
        <v>80</v>
      </c>
      <c r="E38" s="11"/>
      <c r="F38" s="11"/>
      <c r="G38" s="11"/>
      <c r="H38" s="11"/>
      <c r="I38" s="11"/>
      <c r="J38" s="11"/>
      <c r="K38" s="11"/>
    </row>
    <row r="39" spans="1:11" x14ac:dyDescent="0.25">
      <c r="A39" s="10"/>
      <c r="B39" s="22"/>
      <c r="C39" s="47"/>
      <c r="D39" s="47"/>
      <c r="E39" s="11"/>
      <c r="F39" s="11"/>
      <c r="G39" s="11"/>
      <c r="H39" s="11"/>
      <c r="I39" s="11"/>
      <c r="J39" s="11"/>
      <c r="K39" s="11"/>
    </row>
    <row r="40" spans="1:11" x14ac:dyDescent="0.25">
      <c r="A40" s="10"/>
      <c r="B40" s="22" t="s">
        <v>40</v>
      </c>
      <c r="C40" s="47"/>
      <c r="D40" s="47"/>
      <c r="E40" s="11"/>
      <c r="F40" s="11"/>
      <c r="G40" s="11"/>
      <c r="H40" s="11"/>
      <c r="I40" s="11"/>
      <c r="J40" s="11"/>
      <c r="K40" s="11"/>
    </row>
    <row r="41" spans="1:11" x14ac:dyDescent="0.25">
      <c r="A41" s="10"/>
      <c r="B41" s="22"/>
      <c r="C41" s="27"/>
      <c r="D41" s="11"/>
      <c r="E41" s="11"/>
      <c r="F41" s="11"/>
      <c r="G41" s="11"/>
      <c r="H41" s="11"/>
      <c r="I41" s="11"/>
      <c r="J41" s="11"/>
      <c r="K41" s="11"/>
    </row>
    <row r="42" spans="1:11" ht="15.6" x14ac:dyDescent="0.25">
      <c r="A42" s="82" t="s">
        <v>42</v>
      </c>
      <c r="B42" s="82"/>
      <c r="C42" s="82"/>
      <c r="D42" s="82"/>
      <c r="E42" s="11"/>
      <c r="F42" s="11"/>
      <c r="G42" s="11"/>
      <c r="H42" s="11"/>
      <c r="I42" s="11"/>
      <c r="J42" s="11"/>
      <c r="K42" s="11"/>
    </row>
    <row r="43" spans="1:11" ht="13.8" thickBot="1" x14ac:dyDescent="0.3">
      <c r="D43" s="32" t="s">
        <v>22</v>
      </c>
      <c r="E43" s="11"/>
      <c r="F43" s="11"/>
      <c r="G43" s="11"/>
      <c r="H43" s="11"/>
      <c r="I43" s="11"/>
      <c r="J43" s="11"/>
      <c r="K43" s="11"/>
    </row>
    <row r="44" spans="1:11" ht="13.8" thickBot="1" x14ac:dyDescent="0.3">
      <c r="A44" s="77" t="s">
        <v>1</v>
      </c>
      <c r="B44" s="78" t="s">
        <v>2</v>
      </c>
      <c r="C44" s="83" t="s">
        <v>3</v>
      </c>
      <c r="D44" s="83"/>
      <c r="E44" s="11"/>
      <c r="F44" s="11"/>
      <c r="G44" s="11"/>
      <c r="H44" s="11"/>
      <c r="I44" s="11"/>
      <c r="J44" s="11"/>
      <c r="K44" s="11"/>
    </row>
    <row r="45" spans="1:11" ht="13.8" thickBot="1" x14ac:dyDescent="0.3">
      <c r="A45" s="77"/>
      <c r="B45" s="78"/>
      <c r="C45" s="23">
        <v>8</v>
      </c>
      <c r="D45" s="23">
        <v>10</v>
      </c>
      <c r="E45" s="11"/>
      <c r="F45" s="11"/>
      <c r="G45" s="11"/>
      <c r="H45" s="11"/>
      <c r="I45" s="11"/>
      <c r="J45" s="11"/>
      <c r="K45" s="11"/>
    </row>
    <row r="46" spans="1:11" x14ac:dyDescent="0.25">
      <c r="A46" s="7">
        <v>1</v>
      </c>
      <c r="B46" s="24" t="s">
        <v>23</v>
      </c>
      <c r="C46" s="28">
        <f>$C$75+$C$77+$C$79*2</f>
        <v>560</v>
      </c>
      <c r="D46" s="29">
        <f>$D$75+$D$77+$D$79*2</f>
        <v>600</v>
      </c>
      <c r="E46" s="11"/>
      <c r="F46" s="11"/>
      <c r="G46" s="11"/>
      <c r="H46" s="11"/>
      <c r="I46" s="11"/>
      <c r="J46" s="11"/>
      <c r="K46" s="11"/>
    </row>
    <row r="47" spans="1:11" x14ac:dyDescent="0.25">
      <c r="A47" s="9">
        <v>2</v>
      </c>
      <c r="B47" s="25" t="s">
        <v>24</v>
      </c>
      <c r="C47" s="30">
        <f>$C$75+$C$77+$C$79*3</f>
        <v>675</v>
      </c>
      <c r="D47" s="31">
        <f>$D$75+$D$77+$D$79*3</f>
        <v>725</v>
      </c>
      <c r="E47" s="11"/>
      <c r="F47" s="11"/>
      <c r="G47" s="11"/>
      <c r="H47" s="11"/>
      <c r="I47" s="11"/>
      <c r="J47" s="11"/>
      <c r="K47" s="11"/>
    </row>
    <row r="48" spans="1:11" x14ac:dyDescent="0.25">
      <c r="A48" s="9">
        <v>3</v>
      </c>
      <c r="B48" s="25" t="s">
        <v>25</v>
      </c>
      <c r="C48" s="30">
        <f>$C$75+$C$77+$C$79*4</f>
        <v>790</v>
      </c>
      <c r="D48" s="31">
        <f>$D$75+$D$77+$D$79*4</f>
        <v>850</v>
      </c>
      <c r="E48" s="11"/>
      <c r="F48" s="11"/>
      <c r="G48" s="11"/>
      <c r="H48" s="11"/>
      <c r="I48" s="11"/>
      <c r="J48" s="11"/>
      <c r="K48" s="11"/>
    </row>
    <row r="49" spans="1:11" x14ac:dyDescent="0.25">
      <c r="A49" s="9">
        <v>4</v>
      </c>
      <c r="B49" s="25" t="s">
        <v>26</v>
      </c>
      <c r="C49" s="30">
        <f>$C$75+$C$77+$C$79*5</f>
        <v>905</v>
      </c>
      <c r="D49" s="31">
        <f>$D$75+$D$77+$D$79*5</f>
        <v>975</v>
      </c>
      <c r="E49" s="11"/>
      <c r="F49" s="11"/>
      <c r="G49" s="11"/>
      <c r="H49" s="11"/>
      <c r="I49" s="11"/>
      <c r="J49" s="11"/>
      <c r="K49" s="11"/>
    </row>
    <row r="50" spans="1:11" x14ac:dyDescent="0.25">
      <c r="A50" s="9">
        <v>5</v>
      </c>
      <c r="B50" s="25" t="s">
        <v>27</v>
      </c>
      <c r="C50" s="30">
        <f>$C$75+$C$77+$C$79*6</f>
        <v>1020</v>
      </c>
      <c r="D50" s="31">
        <f>$D$75+$D$77+$D$79*6</f>
        <v>1100</v>
      </c>
      <c r="E50" s="11"/>
      <c r="F50" s="11"/>
      <c r="G50" s="11"/>
      <c r="H50" s="11"/>
      <c r="I50" s="11"/>
      <c r="J50" s="11"/>
      <c r="K50" s="11"/>
    </row>
    <row r="51" spans="1:11" ht="13.8" thickBot="1" x14ac:dyDescent="0.3">
      <c r="A51" s="13">
        <v>6</v>
      </c>
      <c r="B51" s="26" t="s">
        <v>28</v>
      </c>
      <c r="C51" s="33">
        <f>$C$75+$C$77+$C$79*7</f>
        <v>1135</v>
      </c>
      <c r="D51" s="34">
        <f>$D$75+$D$77+$D$79*7</f>
        <v>1225</v>
      </c>
      <c r="E51" s="11"/>
      <c r="F51" s="11"/>
      <c r="G51" s="11"/>
      <c r="H51" s="11"/>
      <c r="I51" s="11"/>
      <c r="J51" s="11"/>
      <c r="K51" s="11"/>
    </row>
    <row r="52" spans="1:11" x14ac:dyDescent="0.25">
      <c r="A52" s="10"/>
      <c r="B52" s="22"/>
      <c r="C52" s="27"/>
      <c r="D52" s="27"/>
      <c r="E52" s="11"/>
      <c r="F52" s="11"/>
      <c r="G52" s="11"/>
      <c r="H52" s="11"/>
      <c r="I52" s="11"/>
      <c r="J52" s="11"/>
      <c r="K52" s="11"/>
    </row>
    <row r="53" spans="1:11" ht="28.95" customHeight="1" x14ac:dyDescent="0.25">
      <c r="A53" s="10"/>
      <c r="B53" s="89" t="s">
        <v>32</v>
      </c>
      <c r="C53" s="90"/>
      <c r="D53" s="90"/>
      <c r="E53" s="11"/>
      <c r="F53" s="11"/>
      <c r="G53" s="11"/>
      <c r="H53" s="11"/>
      <c r="I53" s="11"/>
      <c r="J53" s="11"/>
      <c r="K53" s="11"/>
    </row>
    <row r="54" spans="1:11" x14ac:dyDescent="0.25">
      <c r="A54" s="10"/>
      <c r="B54" s="22"/>
      <c r="C54" s="27"/>
      <c r="D54" s="27"/>
      <c r="E54" s="11"/>
      <c r="F54" s="11"/>
      <c r="G54" s="11"/>
      <c r="H54" s="11"/>
      <c r="I54" s="11"/>
      <c r="J54" s="11"/>
      <c r="K54" s="11"/>
    </row>
    <row r="55" spans="1:11" ht="15.6" x14ac:dyDescent="0.3">
      <c r="A55" s="84" t="s">
        <v>36</v>
      </c>
      <c r="B55" s="84"/>
      <c r="C55" s="84"/>
      <c r="D55" s="84"/>
      <c r="E55" s="20"/>
      <c r="F55" s="20"/>
      <c r="G55" s="20"/>
      <c r="H55" s="20"/>
      <c r="I55" s="20"/>
      <c r="J55" s="20"/>
      <c r="K55" s="20"/>
    </row>
    <row r="56" spans="1:11" ht="15.6" customHeight="1" thickBot="1" x14ac:dyDescent="0.3">
      <c r="C56" s="12"/>
      <c r="D56" s="41" t="s">
        <v>22</v>
      </c>
      <c r="E56" s="12"/>
      <c r="F56" s="12"/>
      <c r="G56" s="12"/>
      <c r="H56" s="12"/>
      <c r="I56" s="12"/>
      <c r="J56" s="12"/>
      <c r="K56" s="12"/>
    </row>
    <row r="57" spans="1:11" ht="21.6" customHeight="1" thickBot="1" x14ac:dyDescent="0.45">
      <c r="A57" s="77" t="s">
        <v>1</v>
      </c>
      <c r="B57" s="78" t="s">
        <v>2</v>
      </c>
      <c r="C57" s="79" t="s">
        <v>3</v>
      </c>
      <c r="D57" s="80"/>
      <c r="E57" s="80"/>
      <c r="F57" s="81"/>
      <c r="G57" s="21"/>
      <c r="H57" s="21"/>
      <c r="I57" s="21"/>
      <c r="J57" s="21"/>
      <c r="K57" s="21"/>
    </row>
    <row r="58" spans="1:11" ht="13.8" thickBot="1" x14ac:dyDescent="0.3">
      <c r="A58" s="77"/>
      <c r="B58" s="78"/>
      <c r="C58" s="66">
        <v>8</v>
      </c>
      <c r="D58" s="66">
        <v>10</v>
      </c>
      <c r="E58" s="66">
        <v>12</v>
      </c>
      <c r="F58" s="66" t="s">
        <v>66</v>
      </c>
    </row>
    <row r="59" spans="1:11" x14ac:dyDescent="0.25">
      <c r="A59" s="7">
        <v>1</v>
      </c>
      <c r="B59" s="14" t="s">
        <v>46</v>
      </c>
      <c r="C59" s="28">
        <v>160</v>
      </c>
      <c r="D59" s="28">
        <v>180</v>
      </c>
      <c r="E59" s="28">
        <v>190</v>
      </c>
      <c r="F59" s="72">
        <v>180</v>
      </c>
    </row>
    <row r="60" spans="1:11" x14ac:dyDescent="0.25">
      <c r="A60" s="8">
        <v>2</v>
      </c>
      <c r="B60" s="16" t="s">
        <v>33</v>
      </c>
      <c r="C60" s="39">
        <v>230</v>
      </c>
      <c r="D60" s="39">
        <v>240</v>
      </c>
      <c r="E60" s="39">
        <v>250</v>
      </c>
      <c r="F60" s="73">
        <v>240</v>
      </c>
    </row>
    <row r="61" spans="1:11" x14ac:dyDescent="0.25">
      <c r="A61" s="8">
        <v>3</v>
      </c>
      <c r="B61" s="16" t="s">
        <v>67</v>
      </c>
      <c r="C61" s="67" t="s">
        <v>68</v>
      </c>
      <c r="D61" s="67" t="s">
        <v>68</v>
      </c>
      <c r="E61" s="67" t="s">
        <v>68</v>
      </c>
      <c r="F61" s="73">
        <v>360</v>
      </c>
    </row>
    <row r="62" spans="1:11" x14ac:dyDescent="0.25">
      <c r="A62" s="8">
        <v>4</v>
      </c>
      <c r="B62" s="16" t="s">
        <v>6</v>
      </c>
      <c r="C62" s="30">
        <v>230</v>
      </c>
      <c r="D62" s="30">
        <v>270</v>
      </c>
      <c r="E62" s="39">
        <v>290</v>
      </c>
      <c r="F62" s="74" t="s">
        <v>68</v>
      </c>
    </row>
    <row r="63" spans="1:11" x14ac:dyDescent="0.25">
      <c r="A63" s="9">
        <v>5</v>
      </c>
      <c r="B63" s="17" t="s">
        <v>7</v>
      </c>
      <c r="C63" s="30">
        <v>170</v>
      </c>
      <c r="D63" s="30">
        <v>210</v>
      </c>
      <c r="E63" s="39">
        <v>260</v>
      </c>
      <c r="F63" s="74" t="s">
        <v>68</v>
      </c>
    </row>
    <row r="64" spans="1:11" x14ac:dyDescent="0.25">
      <c r="A64" s="8">
        <v>6</v>
      </c>
      <c r="B64" s="17" t="s">
        <v>8</v>
      </c>
      <c r="C64" s="30">
        <v>130</v>
      </c>
      <c r="D64" s="30">
        <v>160</v>
      </c>
      <c r="E64" s="39">
        <v>170</v>
      </c>
      <c r="F64" s="73">
        <v>160</v>
      </c>
    </row>
    <row r="65" spans="1:6" x14ac:dyDescent="0.25">
      <c r="A65" s="9">
        <v>7</v>
      </c>
      <c r="B65" s="17" t="s">
        <v>9</v>
      </c>
      <c r="C65" s="30">
        <v>50</v>
      </c>
      <c r="D65" s="30">
        <v>60</v>
      </c>
      <c r="E65" s="39">
        <v>70</v>
      </c>
      <c r="F65" s="73">
        <v>60</v>
      </c>
    </row>
    <row r="66" spans="1:6" ht="26.4" x14ac:dyDescent="0.25">
      <c r="A66" s="8">
        <v>8</v>
      </c>
      <c r="B66" s="35" t="s">
        <v>30</v>
      </c>
      <c r="C66" s="30">
        <v>160</v>
      </c>
      <c r="D66" s="30">
        <v>180</v>
      </c>
      <c r="E66" s="30">
        <v>190</v>
      </c>
      <c r="F66" s="52">
        <v>180</v>
      </c>
    </row>
    <row r="67" spans="1:6" x14ac:dyDescent="0.25">
      <c r="A67" s="9">
        <v>9</v>
      </c>
      <c r="B67" s="17" t="s">
        <v>31</v>
      </c>
      <c r="C67" s="30">
        <v>80</v>
      </c>
      <c r="D67" s="30">
        <v>120</v>
      </c>
      <c r="E67" s="39">
        <v>130</v>
      </c>
      <c r="F67" s="73">
        <v>120</v>
      </c>
    </row>
    <row r="68" spans="1:6" ht="13.8" thickBot="1" x14ac:dyDescent="0.3">
      <c r="A68" s="13">
        <v>10</v>
      </c>
      <c r="B68" s="26" t="s">
        <v>39</v>
      </c>
      <c r="C68" s="33">
        <v>40</v>
      </c>
      <c r="D68" s="33">
        <v>40</v>
      </c>
      <c r="E68" s="33">
        <v>40</v>
      </c>
      <c r="F68" s="75">
        <v>40</v>
      </c>
    </row>
    <row r="71" spans="1:6" ht="15.6" x14ac:dyDescent="0.3">
      <c r="A71" s="84" t="s">
        <v>41</v>
      </c>
      <c r="B71" s="84"/>
      <c r="C71" s="84"/>
      <c r="D71" s="84"/>
    </row>
    <row r="72" spans="1:6" ht="13.8" thickBot="1" x14ac:dyDescent="0.3">
      <c r="C72" s="12"/>
      <c r="D72" s="41" t="s">
        <v>22</v>
      </c>
    </row>
    <row r="73" spans="1:6" ht="13.8" thickBot="1" x14ac:dyDescent="0.3">
      <c r="A73" s="77" t="s">
        <v>1</v>
      </c>
      <c r="B73" s="78" t="s">
        <v>2</v>
      </c>
      <c r="C73" s="83" t="s">
        <v>3</v>
      </c>
      <c r="D73" s="83"/>
    </row>
    <row r="74" spans="1:6" ht="13.8" thickBot="1" x14ac:dyDescent="0.3">
      <c r="A74" s="77"/>
      <c r="B74" s="78"/>
      <c r="C74" s="23">
        <v>8</v>
      </c>
      <c r="D74" s="23">
        <v>10</v>
      </c>
    </row>
    <row r="75" spans="1:6" x14ac:dyDescent="0.25">
      <c r="A75" s="7">
        <v>1</v>
      </c>
      <c r="B75" s="14" t="s">
        <v>47</v>
      </c>
      <c r="C75" s="28">
        <v>170</v>
      </c>
      <c r="D75" s="29">
        <v>180</v>
      </c>
    </row>
    <row r="76" spans="1:6" x14ac:dyDescent="0.25">
      <c r="A76" s="8">
        <v>2</v>
      </c>
      <c r="B76" s="17" t="s">
        <v>29</v>
      </c>
      <c r="C76" s="30">
        <v>210</v>
      </c>
      <c r="D76" s="49">
        <v>220</v>
      </c>
    </row>
    <row r="77" spans="1:6" ht="26.4" x14ac:dyDescent="0.25">
      <c r="A77" s="9">
        <v>3</v>
      </c>
      <c r="B77" s="35" t="s">
        <v>34</v>
      </c>
      <c r="C77" s="30">
        <v>160</v>
      </c>
      <c r="D77" s="49">
        <v>170</v>
      </c>
    </row>
    <row r="78" spans="1:6" x14ac:dyDescent="0.25">
      <c r="A78" s="36">
        <v>4</v>
      </c>
      <c r="B78" s="37" t="s">
        <v>35</v>
      </c>
      <c r="C78" s="40">
        <v>110</v>
      </c>
      <c r="D78" s="50">
        <v>120</v>
      </c>
    </row>
    <row r="79" spans="1:6" ht="13.8" thickBot="1" x14ac:dyDescent="0.3">
      <c r="A79" s="13">
        <v>5</v>
      </c>
      <c r="B79" s="26" t="s">
        <v>44</v>
      </c>
      <c r="C79" s="33">
        <v>115</v>
      </c>
      <c r="D79" s="34">
        <v>125</v>
      </c>
    </row>
    <row r="82" spans="1:6" ht="15.6" x14ac:dyDescent="0.3">
      <c r="A82" s="84" t="s">
        <v>48</v>
      </c>
      <c r="B82" s="84"/>
      <c r="C82" s="84"/>
      <c r="D82" s="84"/>
      <c r="E82" s="20"/>
    </row>
    <row r="83" spans="1:6" ht="13.8" thickBot="1" x14ac:dyDescent="0.3">
      <c r="C83" s="12"/>
      <c r="D83" s="41" t="s">
        <v>22</v>
      </c>
      <c r="E83" s="12"/>
    </row>
    <row r="84" spans="1:6" ht="13.8" thickBot="1" x14ac:dyDescent="0.3">
      <c r="A84" s="77" t="s">
        <v>1</v>
      </c>
      <c r="B84" s="78" t="s">
        <v>2</v>
      </c>
      <c r="C84" s="79" t="s">
        <v>49</v>
      </c>
      <c r="D84" s="80"/>
      <c r="E84" s="80"/>
      <c r="F84" s="81"/>
    </row>
    <row r="85" spans="1:6" ht="13.8" thickBot="1" x14ac:dyDescent="0.3">
      <c r="A85" s="77"/>
      <c r="B85" s="78"/>
      <c r="C85" s="54" t="s">
        <v>50</v>
      </c>
      <c r="D85" s="54" t="s">
        <v>51</v>
      </c>
      <c r="E85" s="54" t="s">
        <v>52</v>
      </c>
      <c r="F85" s="71" t="s">
        <v>75</v>
      </c>
    </row>
    <row r="86" spans="1:6" ht="26.4" x14ac:dyDescent="0.25">
      <c r="A86" s="7">
        <v>1</v>
      </c>
      <c r="B86" s="42" t="s">
        <v>53</v>
      </c>
      <c r="C86" s="28">
        <v>6.3</v>
      </c>
      <c r="D86" s="28">
        <v>6.9</v>
      </c>
      <c r="E86" s="51">
        <v>7.7</v>
      </c>
      <c r="F86" s="51">
        <v>8.4</v>
      </c>
    </row>
    <row r="87" spans="1:6" ht="40.200000000000003" thickBot="1" x14ac:dyDescent="0.3">
      <c r="A87" s="55">
        <v>2</v>
      </c>
      <c r="B87" s="60" t="s">
        <v>54</v>
      </c>
      <c r="C87" s="56">
        <v>7.4</v>
      </c>
      <c r="D87" s="56">
        <v>8</v>
      </c>
      <c r="E87" s="57">
        <v>8.8000000000000007</v>
      </c>
      <c r="F87" s="57"/>
    </row>
    <row r="90" spans="1:6" ht="15.6" x14ac:dyDescent="0.3">
      <c r="A90" s="84" t="s">
        <v>60</v>
      </c>
      <c r="B90" s="84"/>
      <c r="C90" s="84"/>
      <c r="D90" s="84"/>
      <c r="E90" s="20"/>
    </row>
    <row r="91" spans="1:6" ht="13.8" thickBot="1" x14ac:dyDescent="0.3">
      <c r="C91" s="12"/>
      <c r="D91" s="41" t="s">
        <v>22</v>
      </c>
      <c r="E91" s="12"/>
    </row>
    <row r="92" spans="1:6" ht="13.8" thickBot="1" x14ac:dyDescent="0.3">
      <c r="A92" s="77" t="s">
        <v>1</v>
      </c>
      <c r="B92" s="78" t="s">
        <v>59</v>
      </c>
      <c r="C92" s="79" t="s">
        <v>55</v>
      </c>
      <c r="D92" s="80"/>
      <c r="E92" s="81"/>
    </row>
    <row r="93" spans="1:6" ht="40.200000000000003" thickBot="1" x14ac:dyDescent="0.3">
      <c r="A93" s="77"/>
      <c r="B93" s="78"/>
      <c r="C93" s="58" t="s">
        <v>56</v>
      </c>
      <c r="D93" s="58" t="s">
        <v>57</v>
      </c>
      <c r="E93" s="58" t="s">
        <v>58</v>
      </c>
    </row>
    <row r="94" spans="1:6" ht="26.4" x14ac:dyDescent="0.25">
      <c r="A94" s="7">
        <v>1</v>
      </c>
      <c r="B94" s="42" t="s">
        <v>61</v>
      </c>
      <c r="C94" s="28">
        <v>2.2000000000000002</v>
      </c>
      <c r="D94" s="28"/>
      <c r="E94" s="51"/>
    </row>
    <row r="95" spans="1:6" ht="26.4" x14ac:dyDescent="0.25">
      <c r="A95" s="8">
        <v>2</v>
      </c>
      <c r="B95" s="61" t="s">
        <v>63</v>
      </c>
      <c r="C95" s="39">
        <v>2.4</v>
      </c>
      <c r="D95" s="39">
        <v>2.6</v>
      </c>
      <c r="E95" s="52">
        <v>2.8</v>
      </c>
    </row>
    <row r="96" spans="1:6" ht="26.4" x14ac:dyDescent="0.25">
      <c r="A96" s="8">
        <v>3</v>
      </c>
      <c r="B96" s="61" t="s">
        <v>64</v>
      </c>
      <c r="C96" s="39">
        <v>2.6</v>
      </c>
      <c r="D96" s="39">
        <v>2.8</v>
      </c>
      <c r="E96" s="52">
        <v>3</v>
      </c>
    </row>
    <row r="97" spans="1:5" ht="26.4" x14ac:dyDescent="0.25">
      <c r="A97" s="8">
        <v>4</v>
      </c>
      <c r="B97" s="61" t="s">
        <v>62</v>
      </c>
      <c r="C97" s="30">
        <v>2.4</v>
      </c>
      <c r="D97" s="30">
        <v>2.6</v>
      </c>
      <c r="E97" s="62">
        <v>2.8</v>
      </c>
    </row>
    <row r="98" spans="1:5" ht="27" thickBot="1" x14ac:dyDescent="0.3">
      <c r="A98" s="55">
        <v>5</v>
      </c>
      <c r="B98" s="59" t="s">
        <v>65</v>
      </c>
      <c r="C98" s="56">
        <v>2.8</v>
      </c>
      <c r="D98" s="56">
        <v>3</v>
      </c>
      <c r="E98" s="57">
        <v>3.2</v>
      </c>
    </row>
  </sheetData>
  <mergeCells count="35">
    <mergeCell ref="A71:D71"/>
    <mergeCell ref="A73:A74"/>
    <mergeCell ref="B73:B74"/>
    <mergeCell ref="C73:D73"/>
    <mergeCell ref="A1:B1"/>
    <mergeCell ref="A55:D55"/>
    <mergeCell ref="A5:D5"/>
    <mergeCell ref="A7:A8"/>
    <mergeCell ref="B7:B8"/>
    <mergeCell ref="A3:K3"/>
    <mergeCell ref="J4:K4"/>
    <mergeCell ref="C7:E7"/>
    <mergeCell ref="A2:D2"/>
    <mergeCell ref="B29:D29"/>
    <mergeCell ref="B53:D53"/>
    <mergeCell ref="A32:D32"/>
    <mergeCell ref="A90:D90"/>
    <mergeCell ref="A92:A93"/>
    <mergeCell ref="B92:B93"/>
    <mergeCell ref="C92:E92"/>
    <mergeCell ref="A82:D82"/>
    <mergeCell ref="A84:A85"/>
    <mergeCell ref="B84:B85"/>
    <mergeCell ref="C84:F84"/>
    <mergeCell ref="A21:C21"/>
    <mergeCell ref="A57:A58"/>
    <mergeCell ref="B57:B58"/>
    <mergeCell ref="C57:F57"/>
    <mergeCell ref="A42:D42"/>
    <mergeCell ref="A44:A45"/>
    <mergeCell ref="C44:D44"/>
    <mergeCell ref="A34:A35"/>
    <mergeCell ref="B34:B35"/>
    <mergeCell ref="C34:D34"/>
    <mergeCell ref="B44:B45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Admin</cp:lastModifiedBy>
  <dcterms:created xsi:type="dcterms:W3CDTF">2016-10-02T05:41:53Z</dcterms:created>
  <dcterms:modified xsi:type="dcterms:W3CDTF">2021-03-13T15:00:40Z</dcterms:modified>
</cp:coreProperties>
</file>